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ownloads\MCWD2 Board Meeting 061925\"/>
    </mc:Choice>
  </mc:AlternateContent>
  <xr:revisionPtr revIDLastSave="0" documentId="8_{2DCCF46E-3FB4-4790-A437-F2BAEB95D46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B66" i="1"/>
  <c r="B71" i="1" s="1"/>
  <c r="B61" i="1"/>
  <c r="B62" i="1" s="1"/>
  <c r="B55" i="1"/>
  <c r="B52" i="1"/>
  <c r="B50" i="1"/>
  <c r="B36" i="1"/>
  <c r="B32" i="1"/>
  <c r="B18" i="1"/>
  <c r="B19" i="1" s="1"/>
  <c r="B56" i="1" s="1"/>
  <c r="B8" i="1"/>
  <c r="B57" i="1" s="1"/>
  <c r="B72" i="1" l="1"/>
  <c r="B73" i="1" s="1"/>
</calcChain>
</file>

<file path=xl/sharedStrings.xml><?xml version="1.0" encoding="utf-8"?>
<sst xmlns="http://schemas.openxmlformats.org/spreadsheetml/2006/main" count="74" uniqueCount="74">
  <si>
    <t>Profit and Loss</t>
  </si>
  <si>
    <t>Mendocino County Wastewater District #2</t>
  </si>
  <si>
    <t>July 1, 2024-May 31, 2025</t>
  </si>
  <si>
    <t>Income</t>
  </si>
  <si>
    <t>Cost of Goods Sold</t>
  </si>
  <si>
    <t>Gross Profit</t>
  </si>
  <si>
    <t>Expenses</t>
  </si>
  <si>
    <t>4000 Operating Expenses</t>
  </si>
  <si>
    <t>4001-10 Staffing</t>
  </si>
  <si>
    <t>4001-3 Operator, VanRillaer, Keith</t>
  </si>
  <si>
    <t>4001-6 Payroll Tax</t>
  </si>
  <si>
    <t>4001-7 Workers Comp</t>
  </si>
  <si>
    <t>4001-9 Contract Operator-GCSD</t>
  </si>
  <si>
    <t>4081-10 Mileage Reimbursement</t>
  </si>
  <si>
    <t>4210-40 Employee Bonus</t>
  </si>
  <si>
    <t>Total for 4001-10 Staffing</t>
  </si>
  <si>
    <t>Total for 4000 Operating Expenses</t>
  </si>
  <si>
    <t>4020 Admin</t>
  </si>
  <si>
    <t>4020-10 Board of Directors Meeting</t>
  </si>
  <si>
    <t>4020-11 Board &amp; Staff Training</t>
  </si>
  <si>
    <t>4032-10 Liability Insurance</t>
  </si>
  <si>
    <t>4040-10 Office Supplies</t>
  </si>
  <si>
    <t>4040-11 Misc. Office -Printing &amp; Public Notices</t>
  </si>
  <si>
    <t>4041-10 Freight, Shipping, Postage</t>
  </si>
  <si>
    <t>4042-10 Office Rent</t>
  </si>
  <si>
    <t>4090-11 Internet/Website/Email</t>
  </si>
  <si>
    <t>4097-10 County Assessment Admin Fee</t>
  </si>
  <si>
    <t>4160-10 Dues/Subscriptions/Software</t>
  </si>
  <si>
    <t>4160-20 LAFCO</t>
  </si>
  <si>
    <t>Total for 4020 Admin</t>
  </si>
  <si>
    <t>4055 Professional Services</t>
  </si>
  <si>
    <t>4060-11 Yearly Audit</t>
  </si>
  <si>
    <t>4060-20 Legal</t>
  </si>
  <si>
    <t>Total for 4055 Professional Services</t>
  </si>
  <si>
    <t>4070 Operations</t>
  </si>
  <si>
    <t>4045-10 Operations Supplies</t>
  </si>
  <si>
    <t>4045-20 PPEs/Safety Equipment</t>
  </si>
  <si>
    <t>4045-40 Equipment Rental</t>
  </si>
  <si>
    <t>4047-10 Chemicals</t>
  </si>
  <si>
    <t>4070-10 Repairs &amp; Maintenance</t>
  </si>
  <si>
    <t>4079-10 Lab Expense</t>
  </si>
  <si>
    <t>4080-10 Bioassay-Lab Expense</t>
  </si>
  <si>
    <t>4090-10 Utilities-Plant &amp; Lift Stations</t>
  </si>
  <si>
    <t>4090-20 Electricity Plant-Getchull Gulch</t>
  </si>
  <si>
    <t>4090-30 Electricity #2 Influent Meter</t>
  </si>
  <si>
    <t>4090-40 Electricity #1 Lift Station</t>
  </si>
  <si>
    <t>4090-50 Plant Telephone</t>
  </si>
  <si>
    <t>Total for 4090-10 Utilities-Plant &amp; Lift Stations</t>
  </si>
  <si>
    <t>4096-10 Permits/Fees/Licenses</t>
  </si>
  <si>
    <t>Total for 4070 Operations</t>
  </si>
  <si>
    <t>Payroll Expenses</t>
  </si>
  <si>
    <t>Taxes</t>
  </si>
  <si>
    <t>Total for Payroll Expenses</t>
  </si>
  <si>
    <t>Total for Expenses</t>
  </si>
  <si>
    <t>Net Operating Income</t>
  </si>
  <si>
    <t>Other Income</t>
  </si>
  <si>
    <t>3110 Interest Income</t>
  </si>
  <si>
    <t>Total for 4100 Other Income</t>
  </si>
  <si>
    <t>Total for Other Income</t>
  </si>
  <si>
    <t>Other Expenses</t>
  </si>
  <si>
    <t>4200 Other Expenses</t>
  </si>
  <si>
    <t>4200-30 Bank and Finance charges</t>
  </si>
  <si>
    <t>Total for 4200 Other Expenses</t>
  </si>
  <si>
    <t>4210 Non-Operating Expenses</t>
  </si>
  <si>
    <t>4100-20 Reimbursible Grant Expenses</t>
  </si>
  <si>
    <t>4210-10 Engineering (Orangeburg Replacement)</t>
  </si>
  <si>
    <t>Total for 4210 Non-Operating Expenses</t>
  </si>
  <si>
    <t>Total for Other Expenses</t>
  </si>
  <si>
    <t>Net Other Income</t>
  </si>
  <si>
    <t>Net Income</t>
  </si>
  <si>
    <t>Distribution account</t>
  </si>
  <si>
    <t>Total</t>
  </si>
  <si>
    <t>Accrual Basis Monday, June 16, 2025 05:54 PM GMTZ</t>
  </si>
  <si>
    <t>4100 Other Income-3020-10 Standby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</si>
</sst>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1"/>
    <xf numFmtId="0" fontId="1" fillId="0" borderId="0"/>
    <xf numFmtId="0" fontId="1" fillId="0" borderId="2"/>
  </cellStyleXfs>
  <cellXfs count="19">
    <xf numFmtId="0" fontId="0" fillId="0" borderId="0" xfId="0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4" fillId="0" borderId="1" xfId="1" applyFont="1" applyAlignment="1">
      <alignment horizontal="center" wrapText="1"/>
    </xf>
    <xf numFmtId="0" fontId="2" fillId="0" borderId="0" xfId="0" applyFont="1" applyAlignment="1">
      <alignment wrapText="1"/>
    </xf>
    <xf numFmtId="4" fontId="3" fillId="0" borderId="2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164" fontId="3" fillId="0" borderId="2" xfId="0" applyNumberFormat="1" applyFont="1" applyBorder="1" applyAlignment="1">
      <alignment wrapText="1"/>
    </xf>
  </cellXfs>
  <cellStyles count="4">
    <cellStyle name="GroupedCellStyle" xfId="2" xr:uid="{00000000-0005-0000-0000-000007000000}"/>
    <cellStyle name="HeaderCellStyle" xfId="1" xr:uid="{00000000-0005-0000-0000-000006000000}"/>
    <cellStyle name="Normal" xfId="0" builtinId="0"/>
    <cellStyle name="TotalCellStyle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FEF-A70D-B944-82F4-C9836B181100}">
  <dimension ref="A1:B77"/>
  <sheetViews>
    <sheetView tabSelected="1" topLeftCell="A45" workbookViewId="0">
      <selection activeCell="B60" sqref="B60"/>
    </sheetView>
  </sheetViews>
  <sheetFormatPr defaultColWidth="11.25" defaultRowHeight="15.5" outlineLevelRow="3" x14ac:dyDescent="0.35"/>
  <cols>
    <col min="1" max="1" width="42.75" style="13" customWidth="1"/>
    <col min="2" max="2" width="17" style="13" customWidth="1"/>
  </cols>
  <sheetData>
    <row r="1" spans="1:2" ht="16" x14ac:dyDescent="0.4">
      <c r="A1" s="5" t="s">
        <v>0</v>
      </c>
      <c r="B1" s="4"/>
    </row>
    <row r="2" spans="1:2" x14ac:dyDescent="0.35">
      <c r="A2" s="3" t="s">
        <v>1</v>
      </c>
      <c r="B2" s="4"/>
    </row>
    <row r="3" spans="1:2" x14ac:dyDescent="0.35">
      <c r="A3" s="2" t="s">
        <v>2</v>
      </c>
      <c r="B3" s="4"/>
    </row>
    <row r="5" spans="1:2" x14ac:dyDescent="0.35">
      <c r="A5" s="14" t="s">
        <v>70</v>
      </c>
      <c r="B5" s="14" t="s">
        <v>71</v>
      </c>
    </row>
    <row r="6" spans="1:2" x14ac:dyDescent="0.35">
      <c r="A6" s="6" t="s">
        <v>3</v>
      </c>
      <c r="B6" s="17">
        <v>166240.74</v>
      </c>
    </row>
    <row r="7" spans="1:2" x14ac:dyDescent="0.35">
      <c r="A7" s="6" t="s">
        <v>4</v>
      </c>
      <c r="B7" s="15"/>
    </row>
    <row r="8" spans="1:2" x14ac:dyDescent="0.35">
      <c r="A8" s="7" t="s">
        <v>5</v>
      </c>
      <c r="B8" s="16">
        <f>B6-B7</f>
        <v>166240.74</v>
      </c>
    </row>
    <row r="9" spans="1:2" x14ac:dyDescent="0.35">
      <c r="A9" s="6" t="s">
        <v>6</v>
      </c>
    </row>
    <row r="10" spans="1:2" outlineLevel="1" x14ac:dyDescent="0.35">
      <c r="A10" s="8" t="s">
        <v>7</v>
      </c>
      <c r="B10" s="17">
        <v>0</v>
      </c>
    </row>
    <row r="11" spans="1:2" outlineLevel="2" x14ac:dyDescent="0.35">
      <c r="A11" s="9" t="s">
        <v>8</v>
      </c>
      <c r="B11" s="17">
        <v>0</v>
      </c>
    </row>
    <row r="12" spans="1:2" outlineLevel="3" x14ac:dyDescent="0.35">
      <c r="A12" s="10" t="s">
        <v>9</v>
      </c>
      <c r="B12" s="17">
        <v>29590</v>
      </c>
    </row>
    <row r="13" spans="1:2" outlineLevel="3" x14ac:dyDescent="0.35">
      <c r="A13" s="10" t="s">
        <v>10</v>
      </c>
      <c r="B13" s="17">
        <v>210.74</v>
      </c>
    </row>
    <row r="14" spans="1:2" outlineLevel="3" x14ac:dyDescent="0.35">
      <c r="A14" s="10" t="s">
        <v>11</v>
      </c>
      <c r="B14" s="17">
        <v>1746.3</v>
      </c>
    </row>
    <row r="15" spans="1:2" outlineLevel="3" x14ac:dyDescent="0.35">
      <c r="A15" s="10" t="s">
        <v>12</v>
      </c>
      <c r="B15" s="17">
        <v>34183.480000000003</v>
      </c>
    </row>
    <row r="16" spans="1:2" outlineLevel="3" x14ac:dyDescent="0.35">
      <c r="A16" s="10" t="s">
        <v>13</v>
      </c>
      <c r="B16" s="17">
        <v>1800</v>
      </c>
    </row>
    <row r="17" spans="1:2" outlineLevel="3" x14ac:dyDescent="0.35">
      <c r="A17" s="10" t="s">
        <v>14</v>
      </c>
      <c r="B17" s="17">
        <v>500</v>
      </c>
    </row>
    <row r="18" spans="1:2" outlineLevel="2" x14ac:dyDescent="0.35">
      <c r="A18" s="11" t="s">
        <v>15</v>
      </c>
      <c r="B18" s="18">
        <f>B11+B12+B13+B14+B15+B16+B17</f>
        <v>68030.52</v>
      </c>
    </row>
    <row r="19" spans="1:2" outlineLevel="1" x14ac:dyDescent="0.35">
      <c r="A19" s="12" t="s">
        <v>16</v>
      </c>
      <c r="B19" s="18">
        <f>B10+B18</f>
        <v>68030.52</v>
      </c>
    </row>
    <row r="20" spans="1:2" outlineLevel="1" x14ac:dyDescent="0.35">
      <c r="A20" s="8" t="s">
        <v>17</v>
      </c>
      <c r="B20" s="17">
        <v>0</v>
      </c>
    </row>
    <row r="21" spans="1:2" outlineLevel="2" x14ac:dyDescent="0.35">
      <c r="A21" s="9" t="s">
        <v>18</v>
      </c>
      <c r="B21" s="17">
        <v>984.82</v>
      </c>
    </row>
    <row r="22" spans="1:2" outlineLevel="2" x14ac:dyDescent="0.35">
      <c r="A22" s="9" t="s">
        <v>19</v>
      </c>
      <c r="B22" s="17">
        <v>660.49</v>
      </c>
    </row>
    <row r="23" spans="1:2" outlineLevel="2" x14ac:dyDescent="0.35">
      <c r="A23" s="9" t="s">
        <v>20</v>
      </c>
      <c r="B23" s="17">
        <v>8758.23</v>
      </c>
    </row>
    <row r="24" spans="1:2" outlineLevel="2" x14ac:dyDescent="0.35">
      <c r="A24" s="9" t="s">
        <v>21</v>
      </c>
      <c r="B24" s="17">
        <v>75.19</v>
      </c>
    </row>
    <row r="25" spans="1:2" outlineLevel="2" x14ac:dyDescent="0.35">
      <c r="A25" s="9" t="s">
        <v>22</v>
      </c>
      <c r="B25" s="17">
        <v>8</v>
      </c>
    </row>
    <row r="26" spans="1:2" outlineLevel="2" x14ac:dyDescent="0.35">
      <c r="A26" s="9" t="s">
        <v>23</v>
      </c>
      <c r="B26" s="17">
        <v>72</v>
      </c>
    </row>
    <row r="27" spans="1:2" outlineLevel="2" x14ac:dyDescent="0.35">
      <c r="A27" s="9" t="s">
        <v>24</v>
      </c>
      <c r="B27" s="17">
        <v>3092</v>
      </c>
    </row>
    <row r="28" spans="1:2" outlineLevel="2" x14ac:dyDescent="0.35">
      <c r="A28" s="9" t="s">
        <v>25</v>
      </c>
      <c r="B28" s="17">
        <v>3197.45</v>
      </c>
    </row>
    <row r="29" spans="1:2" outlineLevel="2" x14ac:dyDescent="0.35">
      <c r="A29" s="9" t="s">
        <v>26</v>
      </c>
      <c r="B29" s="17">
        <v>2385.1799999999998</v>
      </c>
    </row>
    <row r="30" spans="1:2" outlineLevel="2" x14ac:dyDescent="0.35">
      <c r="A30" s="9" t="s">
        <v>27</v>
      </c>
      <c r="B30" s="17">
        <v>2676.5</v>
      </c>
    </row>
    <row r="31" spans="1:2" outlineLevel="2" x14ac:dyDescent="0.35">
      <c r="A31" s="9" t="s">
        <v>28</v>
      </c>
      <c r="B31" s="17">
        <v>423.96</v>
      </c>
    </row>
    <row r="32" spans="1:2" outlineLevel="1" x14ac:dyDescent="0.35">
      <c r="A32" s="12" t="s">
        <v>29</v>
      </c>
      <c r="B32" s="18">
        <f>B20+B21+B22+B23+B24+B25+B26+B27+B28+B29+B30+B31</f>
        <v>22333.82</v>
      </c>
    </row>
    <row r="33" spans="1:2" outlineLevel="1" x14ac:dyDescent="0.35">
      <c r="A33" s="8" t="s">
        <v>30</v>
      </c>
      <c r="B33" s="17">
        <v>0</v>
      </c>
    </row>
    <row r="34" spans="1:2" outlineLevel="2" x14ac:dyDescent="0.35">
      <c r="A34" s="9" t="s">
        <v>31</v>
      </c>
      <c r="B34" s="17">
        <v>5550</v>
      </c>
    </row>
    <row r="35" spans="1:2" outlineLevel="2" x14ac:dyDescent="0.35">
      <c r="A35" s="9" t="s">
        <v>32</v>
      </c>
      <c r="B35" s="17">
        <v>20348</v>
      </c>
    </row>
    <row r="36" spans="1:2" outlineLevel="1" x14ac:dyDescent="0.35">
      <c r="A36" s="12" t="s">
        <v>33</v>
      </c>
      <c r="B36" s="18">
        <f>B33+B34+B35</f>
        <v>25898</v>
      </c>
    </row>
    <row r="37" spans="1:2" outlineLevel="1" x14ac:dyDescent="0.35">
      <c r="A37" s="8" t="s">
        <v>34</v>
      </c>
      <c r="B37" s="17">
        <v>0</v>
      </c>
    </row>
    <row r="38" spans="1:2" outlineLevel="2" x14ac:dyDescent="0.35">
      <c r="A38" s="9" t="s">
        <v>35</v>
      </c>
      <c r="B38" s="17">
        <v>2644.53</v>
      </c>
    </row>
    <row r="39" spans="1:2" outlineLevel="2" x14ac:dyDescent="0.35">
      <c r="A39" s="9" t="s">
        <v>36</v>
      </c>
      <c r="B39" s="17">
        <v>662.82</v>
      </c>
    </row>
    <row r="40" spans="1:2" outlineLevel="2" x14ac:dyDescent="0.35">
      <c r="A40" s="9" t="s">
        <v>37</v>
      </c>
      <c r="B40" s="17">
        <v>160.21</v>
      </c>
    </row>
    <row r="41" spans="1:2" outlineLevel="2" x14ac:dyDescent="0.35">
      <c r="A41" s="9" t="s">
        <v>38</v>
      </c>
      <c r="B41" s="17">
        <v>1492.42</v>
      </c>
    </row>
    <row r="42" spans="1:2" outlineLevel="2" x14ac:dyDescent="0.35">
      <c r="A42" s="9" t="s">
        <v>39</v>
      </c>
      <c r="B42" s="17">
        <v>14817.39</v>
      </c>
    </row>
    <row r="43" spans="1:2" outlineLevel="2" x14ac:dyDescent="0.35">
      <c r="A43" s="9" t="s">
        <v>40</v>
      </c>
      <c r="B43" s="17">
        <v>16873</v>
      </c>
    </row>
    <row r="44" spans="1:2" outlineLevel="2" x14ac:dyDescent="0.35">
      <c r="A44" s="9" t="s">
        <v>41</v>
      </c>
      <c r="B44" s="17">
        <v>655.72</v>
      </c>
    </row>
    <row r="45" spans="1:2" outlineLevel="2" x14ac:dyDescent="0.35">
      <c r="A45" s="9" t="s">
        <v>42</v>
      </c>
      <c r="B45" s="17">
        <v>87.27</v>
      </c>
    </row>
    <row r="46" spans="1:2" outlineLevel="3" x14ac:dyDescent="0.35">
      <c r="A46" s="10" t="s">
        <v>43</v>
      </c>
      <c r="B46" s="17">
        <v>8403.81</v>
      </c>
    </row>
    <row r="47" spans="1:2" outlineLevel="3" x14ac:dyDescent="0.35">
      <c r="A47" s="10" t="s">
        <v>44</v>
      </c>
      <c r="B47" s="17">
        <v>1544.69</v>
      </c>
    </row>
    <row r="48" spans="1:2" outlineLevel="3" x14ac:dyDescent="0.35">
      <c r="A48" s="10" t="s">
        <v>45</v>
      </c>
      <c r="B48" s="17">
        <v>297.23</v>
      </c>
    </row>
    <row r="49" spans="1:2" outlineLevel="3" x14ac:dyDescent="0.35">
      <c r="A49" s="10" t="s">
        <v>46</v>
      </c>
      <c r="B49" s="17">
        <v>1441.7</v>
      </c>
    </row>
    <row r="50" spans="1:2" outlineLevel="2" x14ac:dyDescent="0.35">
      <c r="A50" s="11" t="s">
        <v>47</v>
      </c>
      <c r="B50" s="18">
        <f>B45+B46+B47+B48+B49</f>
        <v>11774.7</v>
      </c>
    </row>
    <row r="51" spans="1:2" outlineLevel="2" x14ac:dyDescent="0.35">
      <c r="A51" s="9" t="s">
        <v>48</v>
      </c>
      <c r="B51" s="17">
        <v>13857.5</v>
      </c>
    </row>
    <row r="52" spans="1:2" outlineLevel="1" x14ac:dyDescent="0.35">
      <c r="A52" s="12" t="s">
        <v>49</v>
      </c>
      <c r="B52" s="18">
        <f>B37+B38+B39+B40+B41+B42+B43+B44+B50+B51</f>
        <v>62938.289999999994</v>
      </c>
    </row>
    <row r="53" spans="1:2" outlineLevel="1" x14ac:dyDescent="0.35">
      <c r="A53" s="8" t="s">
        <v>50</v>
      </c>
      <c r="B53" s="17">
        <v>0</v>
      </c>
    </row>
    <row r="54" spans="1:2" outlineLevel="2" x14ac:dyDescent="0.35">
      <c r="A54" s="9" t="s">
        <v>51</v>
      </c>
      <c r="B54" s="17">
        <v>2417.69</v>
      </c>
    </row>
    <row r="55" spans="1:2" outlineLevel="1" x14ac:dyDescent="0.35">
      <c r="A55" s="12" t="s">
        <v>52</v>
      </c>
      <c r="B55" s="18">
        <f>B53+B54</f>
        <v>2417.69</v>
      </c>
    </row>
    <row r="56" spans="1:2" x14ac:dyDescent="0.35">
      <c r="A56" s="7" t="s">
        <v>53</v>
      </c>
      <c r="B56" s="18">
        <f>B19+B32+B36+B52+B55</f>
        <v>181618.32</v>
      </c>
    </row>
    <row r="57" spans="1:2" x14ac:dyDescent="0.35">
      <c r="A57" s="7" t="s">
        <v>54</v>
      </c>
      <c r="B57" s="18">
        <f>B8-B56</f>
        <v>-15377.580000000016</v>
      </c>
    </row>
    <row r="58" spans="1:2" x14ac:dyDescent="0.35">
      <c r="A58" s="6" t="s">
        <v>55</v>
      </c>
    </row>
    <row r="59" spans="1:2" outlineLevel="1" x14ac:dyDescent="0.35">
      <c r="A59" s="8" t="s">
        <v>73</v>
      </c>
      <c r="B59" s="17">
        <v>12531.75</v>
      </c>
    </row>
    <row r="60" spans="1:2" outlineLevel="2" x14ac:dyDescent="0.35">
      <c r="A60" s="9" t="s">
        <v>56</v>
      </c>
      <c r="B60" s="17">
        <v>9086.7000000000007</v>
      </c>
    </row>
    <row r="61" spans="1:2" outlineLevel="1" x14ac:dyDescent="0.35">
      <c r="A61" s="12" t="s">
        <v>57</v>
      </c>
      <c r="B61" s="18">
        <f>B59+B60</f>
        <v>21618.45</v>
      </c>
    </row>
    <row r="62" spans="1:2" x14ac:dyDescent="0.35">
      <c r="A62" s="7" t="s">
        <v>58</v>
      </c>
      <c r="B62" s="18">
        <f>B61</f>
        <v>21618.45</v>
      </c>
    </row>
    <row r="63" spans="1:2" x14ac:dyDescent="0.35">
      <c r="A63" s="6" t="s">
        <v>59</v>
      </c>
    </row>
    <row r="64" spans="1:2" outlineLevel="1" x14ac:dyDescent="0.35">
      <c r="A64" s="8" t="s">
        <v>60</v>
      </c>
      <c r="B64" s="17">
        <v>0</v>
      </c>
    </row>
    <row r="65" spans="1:2" outlineLevel="2" x14ac:dyDescent="0.35">
      <c r="A65" s="9" t="s">
        <v>61</v>
      </c>
      <c r="B65" s="17">
        <v>26.66</v>
      </c>
    </row>
    <row r="66" spans="1:2" outlineLevel="1" x14ac:dyDescent="0.35">
      <c r="A66" s="12" t="s">
        <v>62</v>
      </c>
      <c r="B66" s="18">
        <f>B64+B65</f>
        <v>26.66</v>
      </c>
    </row>
    <row r="67" spans="1:2" outlineLevel="1" x14ac:dyDescent="0.35">
      <c r="A67" s="8" t="s">
        <v>63</v>
      </c>
      <c r="B67" s="17">
        <v>0</v>
      </c>
    </row>
    <row r="68" spans="1:2" outlineLevel="2" x14ac:dyDescent="0.35">
      <c r="A68" s="9" t="s">
        <v>64</v>
      </c>
      <c r="B68" s="17">
        <v>19656.740000000002</v>
      </c>
    </row>
    <row r="69" spans="1:2" outlineLevel="2" x14ac:dyDescent="0.35">
      <c r="A69" s="9" t="s">
        <v>65</v>
      </c>
      <c r="B69" s="17">
        <v>1072.5</v>
      </c>
    </row>
    <row r="70" spans="1:2" outlineLevel="1" x14ac:dyDescent="0.35">
      <c r="A70" s="12" t="s">
        <v>66</v>
      </c>
      <c r="B70" s="18">
        <f>B67+B68+B69</f>
        <v>20729.240000000002</v>
      </c>
    </row>
    <row r="71" spans="1:2" x14ac:dyDescent="0.35">
      <c r="A71" s="7" t="s">
        <v>67</v>
      </c>
      <c r="B71" s="18">
        <f>B66+B70</f>
        <v>20755.900000000001</v>
      </c>
    </row>
    <row r="72" spans="1:2" x14ac:dyDescent="0.35">
      <c r="A72" s="7" t="s">
        <v>68</v>
      </c>
      <c r="B72" s="18">
        <f>B62-B71</f>
        <v>862.54999999999927</v>
      </c>
    </row>
    <row r="73" spans="1:2" x14ac:dyDescent="0.35">
      <c r="A73" s="7" t="s">
        <v>69</v>
      </c>
      <c r="B73" s="18">
        <f>B57+B72</f>
        <v>-14515.030000000017</v>
      </c>
    </row>
    <row r="77" spans="1:2" x14ac:dyDescent="0.35">
      <c r="A77" s="1" t="s">
        <v>72</v>
      </c>
      <c r="B77" s="4"/>
    </row>
  </sheetData>
  <mergeCells count="4">
    <mergeCell ref="A1:B1"/>
    <mergeCell ref="A2:B2"/>
    <mergeCell ref="A3:B3"/>
    <mergeCell ref="A77:B7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Geraldine LiaBraaten</cp:lastModifiedBy>
  <cp:lastPrinted>2025-06-16T18:00:58Z</cp:lastPrinted>
  <dcterms:created xsi:type="dcterms:W3CDTF">2022-03-24T08:55:57Z</dcterms:created>
  <dcterms:modified xsi:type="dcterms:W3CDTF">2025-06-16T18:02:11Z</dcterms:modified>
  <cp:category/>
</cp:coreProperties>
</file>